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2\4TO TRIMESTRE 2022 - copia\DISCIPLINA FINANCIERA 2204\"/>
    </mc:Choice>
  </mc:AlternateContent>
  <xr:revisionPtr revIDLastSave="0" documentId="13_ncr:1_{BAD7021A-7A78-4A97-BB95-005158F246A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Hoja1" sheetId="1" r:id="rId1"/>
  </sheets>
  <definedNames>
    <definedName name="_xlnm.Print_Area" localSheetId="0">Hoja1!$A$1:$D$84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C63" i="1"/>
  <c r="B63" i="1"/>
  <c r="B72" i="1" s="1"/>
  <c r="B74" i="1" s="1"/>
  <c r="B55" i="1"/>
  <c r="D53" i="1"/>
  <c r="C53" i="1"/>
  <c r="B53" i="1"/>
  <c r="D49" i="1"/>
  <c r="C49" i="1"/>
  <c r="B49" i="1"/>
  <c r="D48" i="1"/>
  <c r="C48" i="1"/>
  <c r="B48" i="1"/>
  <c r="B44" i="1"/>
  <c r="D40" i="1"/>
  <c r="C40" i="1"/>
  <c r="B40" i="1"/>
  <c r="D37" i="1"/>
  <c r="D44" i="1" s="1"/>
  <c r="C37" i="1"/>
  <c r="C44" i="1" s="1"/>
  <c r="B37" i="1"/>
  <c r="D29" i="1"/>
  <c r="C29" i="1"/>
  <c r="B29" i="1"/>
  <c r="D18" i="1"/>
  <c r="D55" i="1" s="1"/>
  <c r="C18" i="1"/>
  <c r="C55" i="1" s="1"/>
  <c r="C17" i="1"/>
  <c r="B17" i="1"/>
  <c r="D13" i="1"/>
  <c r="C13" i="1"/>
  <c r="B13" i="1"/>
  <c r="B21" i="1" s="1"/>
  <c r="B23" i="1" s="1"/>
  <c r="B25" i="1" s="1"/>
  <c r="D8" i="1"/>
  <c r="C8" i="1"/>
  <c r="B8" i="1"/>
  <c r="C72" i="1" l="1"/>
  <c r="C74" i="1" s="1"/>
  <c r="B57" i="1"/>
  <c r="B59" i="1" s="1"/>
  <c r="D72" i="1"/>
  <c r="D74" i="1" s="1"/>
  <c r="C21" i="1"/>
  <c r="C23" i="1" s="1"/>
  <c r="C25" i="1" s="1"/>
  <c r="C33" i="1" s="1"/>
  <c r="C57" i="1"/>
  <c r="C59" i="1" s="1"/>
  <c r="D57" i="1"/>
  <c r="D59" i="1" s="1"/>
  <c r="D17" i="1"/>
  <c r="D21" i="1" s="1"/>
  <c r="D23" i="1" s="1"/>
  <c r="D25" i="1" s="1"/>
  <c r="D33" i="1" s="1"/>
</calcChain>
</file>

<file path=xl/sharedStrings.xml><?xml version="1.0" encoding="utf-8"?>
<sst xmlns="http://schemas.openxmlformats.org/spreadsheetml/2006/main" count="66" uniqueCount="46">
  <si>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</si>
  <si>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</si>
  <si>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</si>
  <si>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</si>
  <si>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</si>
  <si>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</si>
  <si>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</si>
  <si>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</si>
  <si>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</si>
  <si>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</si>
  <si>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</si>
  <si>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</si>
  <si>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</si>
  <si>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</si>
  <si>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</si>
  <si>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</si>
  <si>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</si>
  <si>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</si>
  <si>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</si>
  <si>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</si>
  <si>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</si>
  <si>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</si>
  <si>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</si>
  <si>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</si>
  <si>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</si>
  <si>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</si>
  <si>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</si>
  <si>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</si>
  <si>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</si>
  <si>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</si>
  <si>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</si>
  <si>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</si>
  <si>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</si>
  <si>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</si>
  <si>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</si>
  <si>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</si>
  <si>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</si>
  <si>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</si>
  <si>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</si>
  <si>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</si>
  <si>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</si>
  <si>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</si>
  <si>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</si>
  <si>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Municipio de Santiago Maravatío, Guanajuato</t>
  </si>
  <si>
    <t>del 01 de Enero al 31 de Diciembre de 2022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</si>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</sst>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43" fontId="1" fillId="0" borderId="11" xfId="1" applyFont="1" applyFill="1" applyBorder="1" applyProtection="1">
      <protection locked="0"/>
    </xf>
    <xf numFmtId="43" fontId="0" fillId="0" borderId="11" xfId="1" applyFont="1" applyFill="1" applyBorder="1" applyProtection="1">
      <protection locked="0"/>
    </xf>
    <xf numFmtId="43" fontId="1" fillId="0" borderId="11" xfId="1" applyFont="1" applyFill="1" applyBorder="1" applyAlignment="1" applyProtection="1">
      <alignment vertical="center"/>
      <protection locked="0"/>
    </xf>
    <xf numFmtId="43" fontId="0" fillId="0" borderId="11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/>
    <xf numFmtId="43" fontId="5" fillId="0" borderId="11" xfId="1" applyFont="1" applyFill="1" applyBorder="1" applyProtection="1">
      <protection locked="0"/>
    </xf>
    <xf numFmtId="43" fontId="5" fillId="0" borderId="10" xfId="1" applyFont="1" applyFill="1" applyBorder="1" applyAlignment="1" applyProtection="1">
      <alignment vertical="center"/>
      <protection locked="0"/>
    </xf>
    <xf numFmtId="4" fontId="0" fillId="0" borderId="10" xfId="0" applyNumberFormat="1" applyBorder="1" applyProtection="1">
      <protection locked="0"/>
    </xf>
    <xf numFmtId="43" fontId="5" fillId="0" borderId="11" xfId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0" fillId="0" borderId="11" xfId="0" applyBorder="1"/>
    <xf numFmtId="0" fontId="3" fillId="2" borderId="13" xfId="0" applyFont="1" applyFill="1" applyBorder="1"/>
    <xf numFmtId="0" fontId="4" fillId="2" borderId="13" xfId="0" applyFont="1" applyFill="1" applyBorder="1"/>
    <xf numFmtId="0" fontId="1" fillId="0" borderId="11" xfId="0" applyFont="1" applyBorder="1"/>
    <xf numFmtId="0" fontId="0" fillId="0" borderId="12" xfId="0" applyBorder="1"/>
    <xf numFmtId="0" fontId="0" fillId="0" borderId="11" xfId="0" applyBorder="1" applyAlignment="1" applyProtection="1">
      <alignment vertical="center"/>
      <protection locked="0"/>
    </xf>
    <xf numFmtId="0" fontId="4" fillId="2" borderId="13" xfId="0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0</xdr:rowOff>
    </xdr:from>
    <xdr:to>
      <xdr:col>4</xdr:col>
      <xdr:colOff>285750</xdr:colOff>
      <xdr:row>84</xdr:row>
      <xdr:rowOff>0</xdr:rowOff>
    </xdr:to>
    <xdr:grpSp>
      <xdr:nvGrpSpPr>
        <xdr:cNvPr id="2" name="14 Grupo">
          <a:extLst>
            <a:ext uri="{FF2B5EF4-FFF2-40B4-BE49-F238E27FC236}">
              <a16:creationId xmlns:a16="http://schemas.microsoft.com/office/drawing/2014/main" id="{F27B7B56-38E3-2678-2CC4-954915C1F8FD}"/>
            </a:ext>
          </a:extLst>
        </xdr:cNvPr>
        <xdr:cNvGrpSpPr/>
      </xdr:nvGrpSpPr>
      <xdr:grpSpPr>
        <a:xfrm>
          <a:off x="0" y="16421100"/>
          <a:ext cx="10325100" cy="1143000"/>
          <a:chOff x="0" y="0"/>
          <a:chExt cx="8257057" cy="752475"/>
        </a:xfrm>
      </xdr:grpSpPr>
      <xdr:grpSp>
        <xdr:nvGrpSpPr>
          <xdr:cNvPr id="3" name="12 Grupo">
            <a:extLst>
              <a:ext uri="{FF2B5EF4-FFF2-40B4-BE49-F238E27FC236}">
                <a16:creationId xmlns:a16="http://schemas.microsoft.com/office/drawing/2014/main" id="{5ED39778-0131-E939-9A06-F56B20C8F797}"/>
              </a:ext>
            </a:extLst>
          </xdr:cNvPr>
          <xdr:cNvGrpSpPr/>
        </xdr:nvGrpSpPr>
        <xdr:grpSpPr>
          <a:xfrm>
            <a:off x="0" y="0"/>
            <a:ext cx="8257057" cy="752475"/>
            <a:chOff x="0" y="0"/>
            <a:chExt cx="8257057" cy="752475"/>
          </a:xfrm>
        </xdr:grpSpPr>
        <xdr:grpSp>
          <xdr:nvGrpSpPr>
            <xdr:cNvPr id="5" name="10 Grupo">
              <a:extLst>
                <a:ext uri="{FF2B5EF4-FFF2-40B4-BE49-F238E27FC236}">
                  <a16:creationId xmlns:a16="http://schemas.microsoft.com/office/drawing/2014/main" id="{BA3DC776-37A4-4BD3-7A39-682DE2DD4881}"/>
                </a:ext>
              </a:extLst>
            </xdr:cNvPr>
            <xdr:cNvGrpSpPr/>
          </xdr:nvGrpSpPr>
          <xdr:grpSpPr>
            <a:xfrm>
              <a:off x="0" y="0"/>
              <a:ext cx="8257057" cy="752475"/>
              <a:chOff x="0" y="0"/>
              <a:chExt cx="8257057" cy="752475"/>
            </a:xfrm>
          </xdr:grpSpPr>
          <xdr:sp macro="" textlink="">
            <xdr:nvSpPr>
              <xdr:cNvPr id="8" name="1 Rectángulo redondeado">
                <a:extLst>
                  <a:ext uri="{FF2B5EF4-FFF2-40B4-BE49-F238E27FC236}">
                    <a16:creationId xmlns:a16="http://schemas.microsoft.com/office/drawing/2014/main" id="{843610F6-83C4-914A-18DE-3E38FD92BF69}"/>
                  </a:ext>
                </a:extLst>
              </xdr:cNvPr>
              <xdr:cNvSpPr/>
            </xdr:nvSpPr>
            <xdr:spPr>
              <a:xfrm>
                <a:off x="0" y="66675"/>
                <a:ext cx="2752725" cy="685800"/>
              </a:xfrm>
              <a:prstGeom prst="roundRect">
                <a:avLst>
                  <a:gd name="adj" fmla="val 8334"/>
                </a:avLst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José Guadalupe Paniagua Cardoso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Presidente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9" name="3 Rectángulo redondeado">
                <a:extLst>
                  <a:ext uri="{FF2B5EF4-FFF2-40B4-BE49-F238E27FC236}">
                    <a16:creationId xmlns:a16="http://schemas.microsoft.com/office/drawing/2014/main" id="{81B3EE4D-3A84-A1A8-3251-14EB85C092CC}"/>
                  </a:ext>
                </a:extLst>
              </xdr:cNvPr>
              <xdr:cNvSpPr/>
            </xdr:nvSpPr>
            <xdr:spPr>
              <a:xfrm>
                <a:off x="1724025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 Mayra Cardoso Hernández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Regidora. Presidenta CHPyCP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  <xdr:sp macro="" textlink="">
            <xdr:nvSpPr>
              <xdr:cNvPr id="10" name="7 Rectángulo redondeado">
                <a:extLst>
                  <a:ext uri="{FF2B5EF4-FFF2-40B4-BE49-F238E27FC236}">
                    <a16:creationId xmlns:a16="http://schemas.microsoft.com/office/drawing/2014/main" id="{B037EAAB-CEBD-2D38-899A-2D85CB25A5F6}"/>
                  </a:ext>
                </a:extLst>
              </xdr:cNvPr>
              <xdr:cNvSpPr/>
            </xdr:nvSpPr>
            <xdr:spPr>
              <a:xfrm>
                <a:off x="4018432" y="0"/>
                <a:ext cx="4238625" cy="685800"/>
              </a:xfrm>
              <a:prstGeom prst="roundRect">
                <a:avLst/>
              </a:prstGeom>
              <a:noFill/>
              <a:ln>
                <a:noFill/>
              </a:ln>
            </xdr:spPr>
            <xdr:style>
              <a:lnRef idx="2">
                <a:schemeClr val="dk1"/>
              </a:lnRef>
              <a:fillRef idx="1">
                <a:schemeClr val="lt1"/>
              </a:fillRef>
              <a:effectRef idx="0">
                <a:schemeClr val="dk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 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C.P. Andrea Centeno Cardoso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  <a:p>
                <a:pPr algn="ctr">
                  <a:lnSpc>
                    <a:spcPct val="115000"/>
                  </a:lnSpc>
                  <a:spcAft>
                    <a:spcPts val="1000"/>
                  </a:spcAft>
                </a:pPr>
                <a:r>
                  <a:rPr lang="es-MX" sz="1100" b="1" i="1">
                    <a:effectLst/>
                    <a:ea typeface="Calibri" panose="020F0502020204030204" pitchFamily="34" charset="0"/>
                    <a:cs typeface="Calibri" panose="020F0502020204030204" pitchFamily="34" charset="0"/>
                  </a:rPr>
                  <a:t>Tesorera Municipal </a:t>
                </a:r>
                <a:endParaRPr lang="es-MX" sz="1100">
                  <a:effectLst/>
                  <a:ea typeface="Calibri" panose="020F0502020204030204" pitchFamily="34" charset="0"/>
                  <a:cs typeface="Times New Roman" panose="02020603050405020304" pitchFamily="18" charset="0"/>
                </a:endParaRPr>
              </a:p>
            </xdr:txBody>
          </xdr:sp>
        </xdr:grpSp>
        <xdr:cxnSp macro="">
          <xdr:nvCxnSpPr>
            <xdr:cNvPr id="6" name="9 Conector recto">
              <a:extLst>
                <a:ext uri="{FF2B5EF4-FFF2-40B4-BE49-F238E27FC236}">
                  <a16:creationId xmlns:a16="http://schemas.microsoft.com/office/drawing/2014/main" id="{98555585-8892-1DC4-623A-9A85C65177C9}"/>
                </a:ext>
              </a:extLst>
            </xdr:cNvPr>
            <xdr:cNvCxnSpPr/>
          </xdr:nvCxnSpPr>
          <xdr:spPr>
            <a:xfrm>
              <a:off x="5143500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  <xdr:cxnSp macro="">
          <xdr:nvCxnSpPr>
            <xdr:cNvPr id="7" name="11 Conector recto">
              <a:extLst>
                <a:ext uri="{FF2B5EF4-FFF2-40B4-BE49-F238E27FC236}">
                  <a16:creationId xmlns:a16="http://schemas.microsoft.com/office/drawing/2014/main" id="{35C8F8DB-CE83-88AF-60AB-3461FBEC194E}"/>
                </a:ext>
              </a:extLst>
            </xdr:cNvPr>
            <xdr:cNvCxnSpPr/>
          </xdr:nvCxnSpPr>
          <xdr:spPr>
            <a:xfrm>
              <a:off x="257174" y="228600"/>
              <a:ext cx="2295525" cy="0"/>
            </a:xfrm>
            <a:prstGeom prst="line">
              <a:avLst/>
            </a:prstGeom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</xdr:cxnSp>
      </xdr:grpSp>
      <xdr:cxnSp macro="">
        <xdr:nvCxnSpPr>
          <xdr:cNvPr id="4" name="13 Conector recto">
            <a:extLst>
              <a:ext uri="{FF2B5EF4-FFF2-40B4-BE49-F238E27FC236}">
                <a16:creationId xmlns:a16="http://schemas.microsoft.com/office/drawing/2014/main" id="{6A7869BF-076A-A284-DD53-E6A19960B915}"/>
              </a:ext>
            </a:extLst>
          </xdr:cNvPr>
          <xdr:cNvCxnSpPr/>
        </xdr:nvCxnSpPr>
        <xdr:spPr>
          <a:xfrm>
            <a:off x="2752725" y="228600"/>
            <a:ext cx="22098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0</xdr:col>
      <xdr:colOff>66675</xdr:colOff>
      <xdr:row>1</xdr:row>
      <xdr:rowOff>57150</xdr:rowOff>
    </xdr:from>
    <xdr:to>
      <xdr:col>0</xdr:col>
      <xdr:colOff>979805</xdr:colOff>
      <xdr:row>4</xdr:row>
      <xdr:rowOff>304800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57F6CDB7-A3DA-07DC-0EAA-16918F4273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09" t="15977" r="5917" b="11834"/>
        <a:stretch/>
      </xdr:blipFill>
      <xdr:spPr bwMode="auto">
        <a:xfrm>
          <a:off x="66675" y="323850"/>
          <a:ext cx="913130" cy="8191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171450</xdr:colOff>
      <xdr:row>1</xdr:row>
      <xdr:rowOff>85725</xdr:rowOff>
    </xdr:from>
    <xdr:to>
      <xdr:col>3</xdr:col>
      <xdr:colOff>824865</xdr:colOff>
      <xdr:row>4</xdr:row>
      <xdr:rowOff>276225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3C77A05-0A46-1D6D-9A67-359B5E7D4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7275" y="352425"/>
          <a:ext cx="653415" cy="76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64" zoomScaleNormal="100" workbookViewId="0">
      <selection activeCell="A87" sqref="A87"/>
    </sheetView>
  </sheetViews>
  <sheetFormatPr baseColWidth="10" defaultRowHeight="15" x14ac:dyDescent="0.25"/>
  <cols>
    <col min="1" max="1" width="95.140625" customWidth="1"/>
    <col min="2" max="2" width="19.140625" customWidth="1"/>
    <col min="3" max="3" width="17.85546875" customWidth="1"/>
    <col min="4" max="4" width="18.42578125" customWidth="1"/>
  </cols>
  <sheetData>
    <row r="1" spans="1:11" ht="21" x14ac:dyDescent="0.25">
      <c r="A1" s="35" t="s">
        <v>0</v>
      </c>
      <c r="B1" s="35"/>
      <c r="C1" s="35"/>
      <c r="D1" s="35"/>
      <c r="E1" s="9"/>
      <c r="F1" s="9"/>
      <c r="G1" s="9"/>
      <c r="H1" s="9"/>
      <c r="I1" s="9"/>
      <c r="J1" s="9"/>
      <c r="K1" s="9"/>
    </row>
    <row r="2" spans="1:11" x14ac:dyDescent="0.25">
      <c r="A2" s="26" t="s">
        <v>43</v>
      </c>
      <c r="B2" s="27"/>
      <c r="C2" s="27"/>
      <c r="D2" s="28"/>
    </row>
    <row r="3" spans="1:11" x14ac:dyDescent="0.25">
      <c r="A3" s="29" t="s">
        <v>1</v>
      </c>
      <c r="B3" s="30"/>
      <c r="C3" s="30"/>
      <c r="D3" s="31"/>
    </row>
    <row r="4" spans="1:11" x14ac:dyDescent="0.25">
      <c r="A4" s="29" t="s">
        <v>44</v>
      </c>
      <c r="B4" s="30"/>
      <c r="C4" s="30"/>
      <c r="D4" s="31"/>
    </row>
    <row r="5" spans="1:11" ht="27" customHeight="1" x14ac:dyDescent="0.25">
      <c r="A5" s="32" t="s">
        <v>2</v>
      </c>
      <c r="B5" s="33"/>
      <c r="C5" s="33"/>
      <c r="D5" s="34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17">
        <f>SUM(B9:B11)</f>
        <v>94908050</v>
      </c>
      <c r="C8" s="17">
        <f>SUM(C9:C11)</f>
        <v>104674488.16</v>
      </c>
      <c r="D8" s="17">
        <f>SUM(D9:D11)</f>
        <v>104674488.16</v>
      </c>
    </row>
    <row r="9" spans="1:11" x14ac:dyDescent="0.25">
      <c r="A9" s="2" t="s">
        <v>8</v>
      </c>
      <c r="B9" s="22">
        <v>65010100</v>
      </c>
      <c r="C9" s="22">
        <v>63603310.030000001</v>
      </c>
      <c r="D9" s="22">
        <v>63603310.030000001</v>
      </c>
    </row>
    <row r="10" spans="1:11" x14ac:dyDescent="0.25">
      <c r="A10" s="2" t="s">
        <v>9</v>
      </c>
      <c r="B10" s="22">
        <v>29897950</v>
      </c>
      <c r="C10" s="22">
        <v>41071178.130000003</v>
      </c>
      <c r="D10" s="22">
        <v>41071178.130000003</v>
      </c>
    </row>
    <row r="11" spans="1:11" x14ac:dyDescent="0.25">
      <c r="A11" s="2" t="s">
        <v>10</v>
      </c>
      <c r="B11" s="22">
        <v>0</v>
      </c>
      <c r="C11" s="22">
        <v>0</v>
      </c>
      <c r="D11" s="22">
        <v>0</v>
      </c>
    </row>
    <row r="12" spans="1:11" x14ac:dyDescent="0.25">
      <c r="A12" s="8"/>
      <c r="B12" s="36"/>
      <c r="C12" s="36"/>
      <c r="D12" s="36"/>
    </row>
    <row r="13" spans="1:11" x14ac:dyDescent="0.25">
      <c r="A13" s="4" t="s">
        <v>11</v>
      </c>
      <c r="B13" s="17">
        <f>SUM(B14:B15)</f>
        <v>94908050</v>
      </c>
      <c r="C13" s="17">
        <f t="shared" ref="C13:D13" si="0">SUM(C14:C15)</f>
        <v>103392107.06999999</v>
      </c>
      <c r="D13" s="17">
        <f t="shared" si="0"/>
        <v>98427314.359999999</v>
      </c>
    </row>
    <row r="14" spans="1:11" x14ac:dyDescent="0.25">
      <c r="A14" s="2" t="s">
        <v>12</v>
      </c>
      <c r="B14" s="22">
        <v>65010100</v>
      </c>
      <c r="C14" s="22">
        <v>69009631.140000001</v>
      </c>
      <c r="D14" s="22">
        <v>68707182.129999995</v>
      </c>
    </row>
    <row r="15" spans="1:11" x14ac:dyDescent="0.25">
      <c r="A15" s="2" t="s">
        <v>13</v>
      </c>
      <c r="B15" s="22">
        <v>29897950</v>
      </c>
      <c r="C15" s="22">
        <v>34382475.93</v>
      </c>
      <c r="D15" s="22">
        <v>29720132.23</v>
      </c>
    </row>
    <row r="16" spans="1:11" x14ac:dyDescent="0.25">
      <c r="A16" s="8"/>
      <c r="B16" s="36"/>
      <c r="C16" s="36"/>
      <c r="D16" s="36"/>
    </row>
    <row r="17" spans="1:4" x14ac:dyDescent="0.25">
      <c r="A17" s="4" t="s">
        <v>14</v>
      </c>
      <c r="B17" s="37">
        <f>B18+B19</f>
        <v>0</v>
      </c>
      <c r="C17" s="17">
        <f>C18+C19</f>
        <v>10943999.82</v>
      </c>
      <c r="D17" s="17">
        <f>D18+D19</f>
        <v>10943999.82</v>
      </c>
    </row>
    <row r="18" spans="1:4" x14ac:dyDescent="0.25">
      <c r="A18" s="2" t="s">
        <v>15</v>
      </c>
      <c r="B18" s="38">
        <v>0</v>
      </c>
      <c r="C18" s="25">
        <f>9637973.03-3500000</f>
        <v>6137973.0299999993</v>
      </c>
      <c r="D18" s="25">
        <f>9637973.03-3500000</f>
        <v>6137973.0299999993</v>
      </c>
    </row>
    <row r="19" spans="1:4" x14ac:dyDescent="0.25">
      <c r="A19" s="2" t="s">
        <v>16</v>
      </c>
      <c r="B19" s="38">
        <v>0</v>
      </c>
      <c r="C19" s="25">
        <v>4806026.79</v>
      </c>
      <c r="D19" s="25">
        <v>4806026.79</v>
      </c>
    </row>
    <row r="20" spans="1:4" x14ac:dyDescent="0.25">
      <c r="A20" s="8"/>
      <c r="B20" s="36"/>
      <c r="C20" s="36"/>
      <c r="D20" s="36"/>
    </row>
    <row r="21" spans="1:4" x14ac:dyDescent="0.25">
      <c r="A21" s="4" t="s">
        <v>17</v>
      </c>
      <c r="B21" s="17">
        <f>B8-B13+B17</f>
        <v>0</v>
      </c>
      <c r="C21" s="17">
        <f>C8-C13+C17</f>
        <v>12226380.910000004</v>
      </c>
      <c r="D21" s="17">
        <f>D8-D13+D17</f>
        <v>17191173.619999997</v>
      </c>
    </row>
    <row r="22" spans="1:4" x14ac:dyDescent="0.25">
      <c r="A22" s="4"/>
      <c r="B22" s="36"/>
      <c r="C22" s="36"/>
      <c r="D22" s="36"/>
    </row>
    <row r="23" spans="1:4" x14ac:dyDescent="0.25">
      <c r="A23" s="4" t="s">
        <v>18</v>
      </c>
      <c r="B23" s="17">
        <f>B21-B11</f>
        <v>0</v>
      </c>
      <c r="C23" s="17">
        <f>C21-C11</f>
        <v>12226380.910000004</v>
      </c>
      <c r="D23" s="17">
        <f>D21-D11</f>
        <v>17191173.619999997</v>
      </c>
    </row>
    <row r="24" spans="1:4" x14ac:dyDescent="0.25">
      <c r="A24" s="4"/>
      <c r="B24" s="39"/>
      <c r="C24" s="39"/>
      <c r="D24" s="39"/>
    </row>
    <row r="25" spans="1:4" x14ac:dyDescent="0.25">
      <c r="A25" s="11" t="s">
        <v>19</v>
      </c>
      <c r="B25" s="17">
        <f>B23-B17</f>
        <v>0</v>
      </c>
      <c r="C25" s="17">
        <f>C23-C17</f>
        <v>1282381.0900000036</v>
      </c>
      <c r="D25" s="17">
        <f>D23-D17</f>
        <v>6247173.799999997</v>
      </c>
    </row>
    <row r="26" spans="1:4" x14ac:dyDescent="0.25">
      <c r="A26" s="12"/>
      <c r="B26" s="40"/>
      <c r="C26" s="40"/>
      <c r="D26" s="40"/>
    </row>
    <row r="27" spans="1:4" x14ac:dyDescent="0.25">
      <c r="A27" s="7"/>
    </row>
    <row r="28" spans="1:4" x14ac:dyDescent="0.25">
      <c r="A28" s="10" t="s">
        <v>20</v>
      </c>
      <c r="B28" s="1" t="s">
        <v>21</v>
      </c>
      <c r="C28" s="1" t="s">
        <v>5</v>
      </c>
      <c r="D28" s="1" t="s">
        <v>22</v>
      </c>
    </row>
    <row r="29" spans="1:4" x14ac:dyDescent="0.25">
      <c r="A29" s="4" t="s">
        <v>23</v>
      </c>
      <c r="B29" s="19">
        <f>SUM(B30:B31)</f>
        <v>0</v>
      </c>
      <c r="C29" s="19">
        <f>SUM(C30:C31)</f>
        <v>0</v>
      </c>
      <c r="D29" s="19">
        <f>SUM(D30:D31)</f>
        <v>0</v>
      </c>
    </row>
    <row r="30" spans="1:4" x14ac:dyDescent="0.25">
      <c r="A30" s="2" t="s">
        <v>24</v>
      </c>
      <c r="B30" s="25">
        <v>0</v>
      </c>
      <c r="C30" s="25">
        <v>0</v>
      </c>
      <c r="D30" s="25">
        <v>0</v>
      </c>
    </row>
    <row r="31" spans="1:4" x14ac:dyDescent="0.25">
      <c r="A31" s="2" t="s">
        <v>25</v>
      </c>
      <c r="B31" s="25">
        <v>0</v>
      </c>
      <c r="C31" s="25">
        <v>0</v>
      </c>
      <c r="D31" s="25">
        <v>0</v>
      </c>
    </row>
    <row r="32" spans="1:4" x14ac:dyDescent="0.25">
      <c r="A32" s="3"/>
      <c r="B32" s="3"/>
      <c r="C32" s="3"/>
      <c r="D32" s="3"/>
    </row>
    <row r="33" spans="1:4" x14ac:dyDescent="0.25">
      <c r="A33" s="4" t="s">
        <v>26</v>
      </c>
      <c r="B33" s="25">
        <v>0</v>
      </c>
      <c r="C33" s="19">
        <f>C25+C29</f>
        <v>1282381.0900000036</v>
      </c>
      <c r="D33" s="19">
        <f>D25+D29</f>
        <v>6247173.799999997</v>
      </c>
    </row>
    <row r="34" spans="1:4" x14ac:dyDescent="0.25">
      <c r="A34" s="5"/>
      <c r="B34" s="5"/>
      <c r="C34" s="5"/>
      <c r="D34" s="5"/>
    </row>
    <row r="35" spans="1:4" x14ac:dyDescent="0.25">
      <c r="A35" s="7"/>
    </row>
    <row r="36" spans="1:4" ht="30" x14ac:dyDescent="0.25">
      <c r="A36" s="10" t="s">
        <v>20</v>
      </c>
      <c r="B36" s="1" t="s">
        <v>27</v>
      </c>
      <c r="C36" s="1" t="s">
        <v>5</v>
      </c>
      <c r="D36" s="1" t="s">
        <v>6</v>
      </c>
    </row>
    <row r="37" spans="1:4" x14ac:dyDescent="0.25">
      <c r="A37" s="4" t="s">
        <v>28</v>
      </c>
      <c r="B37" s="19">
        <f>SUM(B38:B39)</f>
        <v>0</v>
      </c>
      <c r="C37" s="19">
        <f>SUM(C38:C39)</f>
        <v>3500000</v>
      </c>
      <c r="D37" s="19">
        <f>SUM(D38:D39)</f>
        <v>3500000</v>
      </c>
    </row>
    <row r="38" spans="1:4" x14ac:dyDescent="0.25">
      <c r="A38" s="2" t="s">
        <v>29</v>
      </c>
      <c r="B38" s="41"/>
      <c r="C38" s="41">
        <v>3500000</v>
      </c>
      <c r="D38" s="41">
        <v>3500000</v>
      </c>
    </row>
    <row r="39" spans="1:4" x14ac:dyDescent="0.25">
      <c r="A39" s="2" t="s">
        <v>30</v>
      </c>
      <c r="B39" s="41"/>
      <c r="C39" s="41"/>
      <c r="D39" s="41"/>
    </row>
    <row r="40" spans="1:4" x14ac:dyDescent="0.25">
      <c r="A40" s="4" t="s">
        <v>31</v>
      </c>
      <c r="B40" s="19">
        <f>SUM(B41:B42)</f>
        <v>0</v>
      </c>
      <c r="C40" s="19">
        <f>SUM(C41:C42)</f>
        <v>0</v>
      </c>
      <c r="D40" s="19">
        <f>SUM(D41:D42)</f>
        <v>0</v>
      </c>
    </row>
    <row r="41" spans="1:4" x14ac:dyDescent="0.25">
      <c r="A41" s="2" t="s">
        <v>32</v>
      </c>
      <c r="B41" s="25">
        <v>0</v>
      </c>
      <c r="C41" s="25">
        <v>0</v>
      </c>
      <c r="D41" s="25">
        <v>0</v>
      </c>
    </row>
    <row r="42" spans="1:4" x14ac:dyDescent="0.25">
      <c r="A42" s="2" t="s">
        <v>33</v>
      </c>
      <c r="B42" s="25">
        <v>0</v>
      </c>
      <c r="C42" s="25">
        <v>0</v>
      </c>
      <c r="D42" s="25">
        <v>0</v>
      </c>
    </row>
    <row r="43" spans="1:4" x14ac:dyDescent="0.25">
      <c r="A43" s="3"/>
      <c r="B43" s="3"/>
      <c r="C43" s="3"/>
      <c r="D43" s="3"/>
    </row>
    <row r="44" spans="1:4" x14ac:dyDescent="0.25">
      <c r="A44" s="4" t="s">
        <v>34</v>
      </c>
      <c r="B44" s="19">
        <f>B37-B40</f>
        <v>0</v>
      </c>
      <c r="C44" s="19">
        <f>C37-C40</f>
        <v>3500000</v>
      </c>
      <c r="D44" s="19">
        <f>D37-D40</f>
        <v>3500000</v>
      </c>
    </row>
    <row r="45" spans="1:4" x14ac:dyDescent="0.25">
      <c r="A45" s="16"/>
      <c r="B45" s="5"/>
      <c r="C45" s="5"/>
      <c r="D45" s="5"/>
    </row>
    <row r="47" spans="1:4" ht="30" x14ac:dyDescent="0.25">
      <c r="A47" s="10" t="s">
        <v>20</v>
      </c>
      <c r="B47" s="1" t="s">
        <v>27</v>
      </c>
      <c r="C47" s="1" t="s">
        <v>5</v>
      </c>
      <c r="D47" s="1" t="s">
        <v>6</v>
      </c>
    </row>
    <row r="48" spans="1:4" x14ac:dyDescent="0.25">
      <c r="A48" s="13" t="s">
        <v>35</v>
      </c>
      <c r="B48" s="23">
        <f>+B9</f>
        <v>65010100</v>
      </c>
      <c r="C48" s="23">
        <f>+C9</f>
        <v>63603310.030000001</v>
      </c>
      <c r="D48" s="23">
        <f>+D9</f>
        <v>63603310.030000001</v>
      </c>
    </row>
    <row r="49" spans="1:4" x14ac:dyDescent="0.25">
      <c r="A49" s="14" t="s">
        <v>36</v>
      </c>
      <c r="B49" s="19">
        <f>B50-B51</f>
        <v>0</v>
      </c>
      <c r="C49" s="19">
        <f>C50-C51</f>
        <v>0</v>
      </c>
      <c r="D49" s="19">
        <f>D50-D51</f>
        <v>0</v>
      </c>
    </row>
    <row r="50" spans="1:4" x14ac:dyDescent="0.25">
      <c r="A50" s="15" t="s">
        <v>29</v>
      </c>
      <c r="B50" s="20"/>
      <c r="C50" s="20"/>
      <c r="D50" s="20"/>
    </row>
    <row r="51" spans="1:4" x14ac:dyDescent="0.25">
      <c r="A51" s="15" t="s">
        <v>32</v>
      </c>
      <c r="B51" s="25">
        <v>0</v>
      </c>
      <c r="C51" s="25">
        <v>0</v>
      </c>
      <c r="D51" s="25">
        <v>0</v>
      </c>
    </row>
    <row r="52" spans="1:4" x14ac:dyDescent="0.25">
      <c r="A52" s="3"/>
      <c r="B52" s="3"/>
      <c r="C52" s="3"/>
      <c r="D52" s="3"/>
    </row>
    <row r="53" spans="1:4" x14ac:dyDescent="0.25">
      <c r="A53" s="2" t="s">
        <v>12</v>
      </c>
      <c r="B53" s="25">
        <f>+B14</f>
        <v>65010100</v>
      </c>
      <c r="C53" s="25">
        <f>+C14</f>
        <v>69009631.140000001</v>
      </c>
      <c r="D53" s="25">
        <f>+D14</f>
        <v>68707182.129999995</v>
      </c>
    </row>
    <row r="54" spans="1:4" x14ac:dyDescent="0.25">
      <c r="A54" s="3"/>
      <c r="B54" s="3"/>
      <c r="C54" s="3"/>
      <c r="D54" s="3"/>
    </row>
    <row r="55" spans="1:4" x14ac:dyDescent="0.25">
      <c r="A55" s="2" t="s">
        <v>15</v>
      </c>
      <c r="B55" s="42">
        <f>B18</f>
        <v>0</v>
      </c>
      <c r="C55" s="25">
        <f>+C18</f>
        <v>6137973.0299999993</v>
      </c>
      <c r="D55" s="25">
        <f>+D18</f>
        <v>6137973.0299999993</v>
      </c>
    </row>
    <row r="56" spans="1:4" x14ac:dyDescent="0.25">
      <c r="A56" s="3"/>
      <c r="B56" s="3"/>
      <c r="C56" s="3"/>
      <c r="D56" s="3"/>
    </row>
    <row r="57" spans="1:4" ht="30" x14ac:dyDescent="0.25">
      <c r="A57" s="11" t="s">
        <v>37</v>
      </c>
      <c r="B57" s="19">
        <f>B48+B49-B53-B55</f>
        <v>0</v>
      </c>
      <c r="C57" s="19">
        <f>C48+C49-C53+C55</f>
        <v>731651.91999999993</v>
      </c>
      <c r="D57" s="19">
        <f>D48+D49-D53+D55</f>
        <v>1034100.9300000053</v>
      </c>
    </row>
    <row r="58" spans="1:4" x14ac:dyDescent="0.25">
      <c r="A58" s="6"/>
      <c r="B58" s="6"/>
      <c r="C58" s="6"/>
      <c r="D58" s="6"/>
    </row>
    <row r="59" spans="1:4" x14ac:dyDescent="0.25">
      <c r="A59" s="11" t="s">
        <v>38</v>
      </c>
      <c r="B59" s="19">
        <f>B57-B49</f>
        <v>0</v>
      </c>
      <c r="C59" s="19">
        <f>C57-C49</f>
        <v>731651.91999999993</v>
      </c>
      <c r="D59" s="19">
        <f>D57-D49</f>
        <v>1034100.9300000053</v>
      </c>
    </row>
    <row r="60" spans="1:4" x14ac:dyDescent="0.25">
      <c r="A60" s="5"/>
      <c r="B60" s="5"/>
      <c r="C60" s="5"/>
      <c r="D60" s="5"/>
    </row>
    <row r="62" spans="1:4" ht="30" x14ac:dyDescent="0.25">
      <c r="A62" s="10" t="s">
        <v>20</v>
      </c>
      <c r="B62" s="1" t="s">
        <v>27</v>
      </c>
      <c r="C62" s="1" t="s">
        <v>5</v>
      </c>
      <c r="D62" s="1" t="s">
        <v>6</v>
      </c>
    </row>
    <row r="63" spans="1:4" x14ac:dyDescent="0.25">
      <c r="A63" s="13" t="s">
        <v>9</v>
      </c>
      <c r="B63" s="24">
        <f>+B10</f>
        <v>29897950</v>
      </c>
      <c r="C63" s="24">
        <f>+C10</f>
        <v>41071178.130000003</v>
      </c>
      <c r="D63" s="24">
        <f>+D10</f>
        <v>41071178.130000003</v>
      </c>
    </row>
    <row r="64" spans="1:4" ht="30" x14ac:dyDescent="0.25">
      <c r="A64" s="14" t="s">
        <v>39</v>
      </c>
      <c r="B64" s="17">
        <f>B65-B66</f>
        <v>0</v>
      </c>
      <c r="C64" s="17">
        <f>C65-C66</f>
        <v>0</v>
      </c>
      <c r="D64" s="17">
        <f>D65-D66</f>
        <v>0</v>
      </c>
    </row>
    <row r="65" spans="1:4" x14ac:dyDescent="0.25">
      <c r="A65" s="15" t="s">
        <v>30</v>
      </c>
      <c r="B65" s="18"/>
      <c r="C65" s="18"/>
      <c r="D65" s="18"/>
    </row>
    <row r="66" spans="1:4" x14ac:dyDescent="0.25">
      <c r="A66" s="15" t="s">
        <v>33</v>
      </c>
      <c r="B66" s="22">
        <v>0</v>
      </c>
      <c r="C66" s="22">
        <v>0</v>
      </c>
      <c r="D66" s="22">
        <v>0</v>
      </c>
    </row>
    <row r="67" spans="1:4" x14ac:dyDescent="0.25">
      <c r="A67" s="3"/>
      <c r="B67" s="36"/>
      <c r="C67" s="36"/>
      <c r="D67" s="36"/>
    </row>
    <row r="68" spans="1:4" x14ac:dyDescent="0.25">
      <c r="A68" s="2" t="s">
        <v>40</v>
      </c>
      <c r="B68" s="22">
        <f>+B15</f>
        <v>29897950</v>
      </c>
      <c r="C68" s="22">
        <f>+C15</f>
        <v>34382475.93</v>
      </c>
      <c r="D68" s="22">
        <f>+D15</f>
        <v>29720132.23</v>
      </c>
    </row>
    <row r="69" spans="1:4" x14ac:dyDescent="0.25">
      <c r="A69" s="3"/>
      <c r="B69" s="36"/>
      <c r="C69" s="36"/>
      <c r="D69" s="36"/>
    </row>
    <row r="70" spans="1:4" x14ac:dyDescent="0.25">
      <c r="A70" s="2" t="s">
        <v>16</v>
      </c>
      <c r="B70" s="38">
        <f>B19</f>
        <v>0</v>
      </c>
      <c r="C70" s="22">
        <f>+C19</f>
        <v>4806026.79</v>
      </c>
      <c r="D70" s="22">
        <f>+D19</f>
        <v>4806026.79</v>
      </c>
    </row>
    <row r="71" spans="1:4" x14ac:dyDescent="0.25">
      <c r="A71" s="3"/>
      <c r="B71" s="36"/>
      <c r="C71" s="36"/>
      <c r="D71" s="36"/>
    </row>
    <row r="72" spans="1:4" ht="30" x14ac:dyDescent="0.25">
      <c r="A72" s="11" t="s">
        <v>41</v>
      </c>
      <c r="B72" s="17">
        <f>B63+B64-B68+B70</f>
        <v>0</v>
      </c>
      <c r="C72" s="17">
        <f>C63+C64-C68+C70</f>
        <v>11494728.990000002</v>
      </c>
      <c r="D72" s="17">
        <f>D63+D64-D68+D70</f>
        <v>16157072.690000001</v>
      </c>
    </row>
    <row r="73" spans="1:4" x14ac:dyDescent="0.25">
      <c r="A73" s="3"/>
      <c r="B73" s="36"/>
      <c r="C73" s="36"/>
      <c r="D73" s="36"/>
    </row>
    <row r="74" spans="1:4" x14ac:dyDescent="0.25">
      <c r="A74" s="11" t="s">
        <v>42</v>
      </c>
      <c r="B74" s="17">
        <f>B72-B64</f>
        <v>0</v>
      </c>
      <c r="C74" s="17">
        <f>C72-C64</f>
        <v>11494728.990000002</v>
      </c>
      <c r="D74" s="17">
        <f>D72-D64</f>
        <v>16157072.690000001</v>
      </c>
    </row>
    <row r="75" spans="1:4" x14ac:dyDescent="0.25">
      <c r="A75" s="5"/>
      <c r="B75" s="21"/>
      <c r="C75" s="21"/>
      <c r="D75" s="21"/>
    </row>
    <row r="76" spans="1:4" x14ac:dyDescent="0.25">
      <c r="A76" t="s">
        <v>45</v>
      </c>
    </row>
  </sheetData>
  <mergeCells count="5">
    <mergeCell ref="A2:D2"/>
    <mergeCell ref="A3:D3"/>
    <mergeCell ref="A4:D4"/>
    <mergeCell ref="A5:D5"/>
    <mergeCell ref="A1:D1"/>
  </mergeCells>
  <dataValidations count="1">
    <dataValidation type="decimal" allowBlank="1" showInputMessage="1" showErrorMessage="1" sqref="B8:D25 B29:D33 B37:D44 B48:D59 B63:D74" xr:uid="{3E89B98F-5BC3-4315-B487-FAA78F7C788B}">
      <formula1>-1.79769313486231E+100</formula1>
      <formula2>1.79769313486231E+100</formula2>
    </dataValidation>
  </dataValidations>
  <pageMargins left="0.82677165354330717" right="0.23622047244094491" top="0.35433070866141736" bottom="0.35433070866141736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 de Windows</cp:lastModifiedBy>
  <cp:lastPrinted>2023-01-23T17:43:59Z</cp:lastPrinted>
  <dcterms:created xsi:type="dcterms:W3CDTF">2018-11-21T17:29:53Z</dcterms:created>
  <dcterms:modified xsi:type="dcterms:W3CDTF">2023-01-23T17:44:21Z</dcterms:modified>
</cp:coreProperties>
</file>